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90" windowWidth="15195" windowHeight="7935"/>
  </bookViews>
  <sheets>
    <sheet name="2023-2028" sheetId="6" r:id="rId1"/>
  </sheets>
  <definedNames>
    <definedName name="_xlnm.Print_Area" localSheetId="0">'2023-2028'!$B$1:$J$94</definedName>
  </definedNames>
  <calcPr calcId="145621"/>
</workbook>
</file>

<file path=xl/calcChain.xml><?xml version="1.0" encoding="utf-8"?>
<calcChain xmlns="http://schemas.openxmlformats.org/spreadsheetml/2006/main">
  <c r="D17" i="6" l="1"/>
  <c r="I33" i="6"/>
  <c r="I31" i="6"/>
  <c r="I28" i="6"/>
  <c r="I26" i="6"/>
  <c r="H33" i="6"/>
  <c r="H31" i="6"/>
  <c r="H17" i="6" s="1"/>
  <c r="H28" i="6"/>
  <c r="H26" i="6"/>
  <c r="I21" i="6"/>
  <c r="I19" i="6"/>
  <c r="H21" i="6"/>
  <c r="H19" i="6"/>
  <c r="I85" i="6"/>
  <c r="H85" i="6"/>
  <c r="I81" i="6"/>
  <c r="H81" i="6"/>
  <c r="I77" i="6"/>
  <c r="H77" i="6"/>
  <c r="I73" i="6"/>
  <c r="H73" i="6"/>
  <c r="I66" i="6"/>
  <c r="H66" i="6"/>
  <c r="I61" i="6"/>
  <c r="H61" i="6"/>
  <c r="I57" i="6"/>
  <c r="H57" i="6"/>
  <c r="I52" i="6"/>
  <c r="H52" i="6"/>
  <c r="I47" i="6"/>
  <c r="H47" i="6"/>
  <c r="I41" i="6"/>
  <c r="H41" i="6"/>
  <c r="I30" i="6"/>
  <c r="I17" i="6"/>
  <c r="G73" i="6"/>
  <c r="F73" i="6"/>
  <c r="E73" i="6"/>
  <c r="E17" i="6"/>
  <c r="G85" i="6"/>
  <c r="F85" i="6"/>
  <c r="E85" i="6"/>
  <c r="D85" i="6"/>
  <c r="G81" i="6"/>
  <c r="F81" i="6"/>
  <c r="E81" i="6"/>
  <c r="D81" i="6"/>
  <c r="D73" i="6"/>
  <c r="G61" i="6"/>
  <c r="F61" i="6"/>
  <c r="E61" i="6"/>
  <c r="D61" i="6"/>
  <c r="G66" i="6"/>
  <c r="F66" i="6"/>
  <c r="E66" i="6"/>
  <c r="D66" i="6"/>
  <c r="D41" i="6"/>
  <c r="H24" i="6" l="1"/>
  <c r="I35" i="6"/>
  <c r="H35" i="6"/>
  <c r="H30" i="6"/>
  <c r="I24" i="6"/>
  <c r="G41" i="6"/>
  <c r="F41" i="6"/>
  <c r="E41" i="6"/>
  <c r="G17" i="6"/>
  <c r="F17" i="6" l="1"/>
  <c r="G77" i="6"/>
  <c r="F77" i="6"/>
  <c r="E77" i="6"/>
  <c r="G57" i="6"/>
  <c r="F57" i="6"/>
  <c r="E57" i="6"/>
  <c r="G52" i="6"/>
  <c r="F52" i="6"/>
  <c r="E52" i="6"/>
  <c r="G47" i="6"/>
  <c r="F47" i="6"/>
  <c r="E47" i="6"/>
  <c r="G35" i="6"/>
  <c r="F35" i="6"/>
  <c r="E35" i="6"/>
  <c r="G30" i="6"/>
  <c r="F30" i="6"/>
  <c r="G24" i="6"/>
  <c r="F24" i="6"/>
  <c r="D77" i="6" l="1"/>
  <c r="D57" i="6"/>
  <c r="D52" i="6"/>
  <c r="D47" i="6"/>
  <c r="D35" i="6"/>
  <c r="D30" i="6"/>
  <c r="D24" i="6"/>
  <c r="E30" i="6"/>
  <c r="E24" i="6"/>
  <c r="G16" i="6" l="1"/>
  <c r="F16" i="6"/>
  <c r="E16" i="6"/>
  <c r="D16" i="6"/>
  <c r="G15" i="6"/>
  <c r="F15" i="6"/>
  <c r="E15" i="6"/>
  <c r="D15" i="6"/>
</calcChain>
</file>

<file path=xl/sharedStrings.xml><?xml version="1.0" encoding="utf-8"?>
<sst xmlns="http://schemas.openxmlformats.org/spreadsheetml/2006/main" count="119" uniqueCount="65">
  <si>
    <t>Наименование показателя</t>
  </si>
  <si>
    <t>в том числе:</t>
  </si>
  <si>
    <t xml:space="preserve">из них </t>
  </si>
  <si>
    <t>за счёт средств бюджета города</t>
  </si>
  <si>
    <t>за счёт межбюджетных трансфертов</t>
  </si>
  <si>
    <t>3</t>
  </si>
  <si>
    <t>2</t>
  </si>
  <si>
    <t>1</t>
  </si>
  <si>
    <t>тыс. руб.</t>
  </si>
  <si>
    <t>из них текущие расходы</t>
  </si>
  <si>
    <t xml:space="preserve">          АИП </t>
  </si>
  <si>
    <t xml:space="preserve">           АИП </t>
  </si>
  <si>
    <t xml:space="preserve">           АИП</t>
  </si>
  <si>
    <t>в том  числе текущие расходы</t>
  </si>
  <si>
    <t>в том  числе АИП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</si>
  <si>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</si>
  <si>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</si>
  <si>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</si>
  <si>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</si>
  <si>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</si>
  <si>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</si>
  <si>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</si>
  <si>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</si>
  <si>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</si>
  <si>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</si>
  <si>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№
 п/п</t>
  </si>
  <si>
    <t>Расходы на реализацию муниципальных программ города Твери - всего</t>
  </si>
  <si>
    <t xml:space="preserve"> МП «Развитие образования города Твери» </t>
  </si>
  <si>
    <t xml:space="preserve">МП  «Развитие культуры города Твери» </t>
  </si>
  <si>
    <t xml:space="preserve">МП  «Развитие физической культуры, спорта и молодежной политики города Твери»  </t>
  </si>
  <si>
    <t xml:space="preserve">МП «Социальная поддержка населения города Твери» </t>
  </si>
  <si>
    <t xml:space="preserve">МП «Коммунальное хозяйство города Твери» </t>
  </si>
  <si>
    <t xml:space="preserve">МП «Дорожное хозяйство и общественный транспорт города Твери» </t>
  </si>
  <si>
    <t xml:space="preserve">МП «Обеспечение правопорядка и безопасности населения города Твери» </t>
  </si>
  <si>
    <t xml:space="preserve"> МП «Управление муниципальной собственностью» </t>
  </si>
  <si>
    <t xml:space="preserve">МП «Развитие информационных ресурсов города Твери» </t>
  </si>
  <si>
    <t>МП  «Формирование современной городской среды»</t>
  </si>
  <si>
    <t xml:space="preserve"> МП «Содействие развитию туризма в городе Твери» </t>
  </si>
  <si>
    <t xml:space="preserve">МП «Обеспечение доступным жильем населения города Твери» </t>
  </si>
  <si>
    <t xml:space="preserve">МП «Содействие экономическому развитию города Твери» </t>
  </si>
  <si>
    <t>2023 год</t>
  </si>
  <si>
    <t>2024 год</t>
  </si>
  <si>
    <t>2025 год</t>
  </si>
  <si>
    <t>14</t>
  </si>
  <si>
    <t xml:space="preserve">МП «Участие в профилактике терроризма и экстремизма, а также в минимизации и (или) ликвидации последствий проявлений терроризма и экстремизма в границах города Твери» </t>
  </si>
  <si>
    <t>к  бюджетному прогнозу города Твери</t>
  </si>
  <si>
    <t>».</t>
  </si>
  <si>
    <t>к постановлению</t>
  </si>
  <si>
    <t>Администрации города Твери</t>
  </si>
  <si>
    <t>«Приложение 3</t>
  </si>
  <si>
    <t>Приложение 4</t>
  </si>
  <si>
    <t>на долгосрочный период до 2028 года</t>
  </si>
  <si>
    <t xml:space="preserve">Показатели финансового обеспечения муниципальных программ города Твери на 2023 - 2028 годы
</t>
  </si>
  <si>
    <t>2026 год</t>
  </si>
  <si>
    <t>2027 год</t>
  </si>
  <si>
    <t>2028 год</t>
  </si>
  <si>
    <t>15</t>
  </si>
  <si>
    <t xml:space="preserve">МП «Развитие территориального общественного самоуправления в городе Твери» </t>
  </si>
  <si>
    <t xml:space="preserve">за счёт межбюджетных трансфертов </t>
  </si>
  <si>
    <t xml:space="preserve"> </t>
  </si>
  <si>
    <t xml:space="preserve">     2023 год  - уточненный план (СБР)</t>
  </si>
  <si>
    <t xml:space="preserve">     сценарий:</t>
  </si>
  <si>
    <t xml:space="preserve">     2024 - 2026 - бюджет (решение №297 от 22.12.2023)</t>
  </si>
  <si>
    <t xml:space="preserve">     2027 и 2028 - прогноз </t>
  </si>
  <si>
    <t>от  02.02.2024 года №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</si>
</sst>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00000"/>
  </numFmts>
  <fonts count="37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FFFF00"/>
      <name val="Times New Roman"/>
      <family val="1"/>
      <charset val="204"/>
    </font>
    <font>
      <i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FFFF00"/>
      <name val="Times New Roman"/>
      <family val="1"/>
      <charset val="204"/>
    </font>
    <font>
      <sz val="12"/>
      <color theme="9" tint="-0.499984740745262"/>
      <name val="Calibri"/>
      <family val="2"/>
      <charset val="204"/>
      <scheme val="minor"/>
    </font>
    <font>
      <sz val="11"/>
      <color theme="9" tint="-0.499984740745262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7030A0"/>
      <name val="Times New Roman"/>
      <family val="1"/>
      <charset val="204"/>
    </font>
    <font>
      <sz val="10"/>
      <color rgb="FFC00000"/>
      <name val="Times New Roman"/>
      <family val="1"/>
      <charset val="204"/>
    </font>
    <font>
      <sz val="11"/>
      <color rgb="FFC00000"/>
      <name val="Calibri"/>
      <family val="2"/>
      <charset val="204"/>
      <scheme val="minor"/>
    </font>
    <font>
      <sz val="12"/>
      <color rgb="FFC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Roman"/>
      <family val="1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FFFF99"/>
      <name val="Calibri"/>
      <family val="2"/>
      <charset val="204"/>
      <scheme val="minor"/>
    </font>
    <font>
      <sz val="11"/>
      <color rgb="FFFFFF99"/>
      <name val="Times New Roman"/>
      <family val="1"/>
      <charset val="204"/>
    </font>
    <font>
      <sz val="11"/>
      <color rgb="FF7030A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164" fontId="11" fillId="0" borderId="0" xfId="0" applyNumberFormat="1" applyFont="1" applyAlignment="1">
      <alignment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right"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164" fontId="19" fillId="0" borderId="1" xfId="0" applyNumberFormat="1" applyFont="1" applyFill="1" applyBorder="1" applyAlignment="1">
      <alignment horizontal="center" vertical="center" wrapText="1"/>
    </xf>
    <xf numFmtId="164" fontId="20" fillId="0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164" fontId="11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21" fillId="0" borderId="0" xfId="0" applyFont="1"/>
    <xf numFmtId="0" fontId="14" fillId="0" borderId="0" xfId="0" applyFont="1"/>
    <xf numFmtId="0" fontId="0" fillId="0" borderId="0" xfId="0" applyFont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164" fontId="12" fillId="0" borderId="0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horizontal="left" vertical="center" wrapText="1"/>
    </xf>
    <xf numFmtId="164" fontId="7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24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wrapText="1"/>
    </xf>
    <xf numFmtId="0" fontId="23" fillId="0" borderId="1" xfId="0" applyFont="1" applyFill="1" applyBorder="1" applyAlignment="1">
      <alignment horizontal="left" vertical="center" wrapText="1"/>
    </xf>
    <xf numFmtId="164" fontId="23" fillId="0" borderId="1" xfId="0" applyNumberFormat="1" applyFont="1" applyFill="1" applyBorder="1" applyAlignment="1">
      <alignment horizontal="center" vertical="center" wrapText="1"/>
    </xf>
    <xf numFmtId="0" fontId="21" fillId="0" borderId="0" xfId="0" applyFont="1" applyFill="1"/>
    <xf numFmtId="0" fontId="4" fillId="0" borderId="0" xfId="0" applyFont="1" applyFill="1" applyAlignment="1">
      <alignment horizontal="center"/>
    </xf>
    <xf numFmtId="49" fontId="23" fillId="0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25" fillId="0" borderId="0" xfId="0" applyFont="1"/>
    <xf numFmtId="4" fontId="25" fillId="0" borderId="0" xfId="0" applyNumberFormat="1" applyFont="1" applyAlignment="1">
      <alignment horizontal="right" vertical="center"/>
    </xf>
    <xf numFmtId="164" fontId="25" fillId="0" borderId="0" xfId="0" applyNumberFormat="1" applyFont="1" applyAlignment="1">
      <alignment horizontal="center"/>
    </xf>
    <xf numFmtId="164" fontId="25" fillId="0" borderId="0" xfId="0" applyNumberFormat="1" applyFont="1" applyAlignment="1">
      <alignment vertical="center" wrapText="1"/>
    </xf>
    <xf numFmtId="164" fontId="25" fillId="0" borderId="0" xfId="0" applyNumberFormat="1" applyFont="1" applyAlignment="1">
      <alignment horizontal="center" vertical="center" wrapText="1"/>
    </xf>
    <xf numFmtId="164" fontId="25" fillId="0" borderId="0" xfId="0" applyNumberFormat="1" applyFont="1" applyBorder="1" applyAlignment="1">
      <alignment vertical="center" wrapText="1"/>
    </xf>
    <xf numFmtId="164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vertical="center"/>
    </xf>
    <xf numFmtId="164" fontId="25" fillId="0" borderId="0" xfId="0" applyNumberFormat="1" applyFont="1" applyAlignment="1">
      <alignment horizontal="left" vertical="center" wrapText="1"/>
    </xf>
    <xf numFmtId="0" fontId="7" fillId="0" borderId="0" xfId="0" applyNumberFormat="1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64" fontId="23" fillId="0" borderId="0" xfId="0" applyNumberFormat="1" applyFont="1" applyFill="1" applyBorder="1" applyAlignment="1">
      <alignment horizontal="center" vertical="center" wrapText="1"/>
    </xf>
    <xf numFmtId="164" fontId="27" fillId="0" borderId="0" xfId="0" applyNumberFormat="1" applyFont="1" applyFill="1" applyBorder="1" applyAlignment="1">
      <alignment horizontal="center" vertical="center" wrapText="1"/>
    </xf>
    <xf numFmtId="164" fontId="7" fillId="0" borderId="2" xfId="0" applyNumberFormat="1" applyFont="1" applyFill="1" applyBorder="1" applyAlignment="1">
      <alignment horizontal="center" vertical="center" wrapText="1"/>
    </xf>
    <xf numFmtId="164" fontId="12" fillId="0" borderId="2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right" vertical="center" wrapText="1"/>
    </xf>
    <xf numFmtId="0" fontId="21" fillId="0" borderId="0" xfId="0" applyFont="1" applyFill="1" applyAlignment="1">
      <alignment wrapText="1"/>
    </xf>
    <xf numFmtId="0" fontId="22" fillId="0" borderId="0" xfId="0" applyFont="1" applyFill="1" applyAlignment="1">
      <alignment vertical="center" wrapText="1"/>
    </xf>
    <xf numFmtId="0" fontId="22" fillId="0" borderId="0" xfId="0" applyFont="1" applyFill="1"/>
    <xf numFmtId="0" fontId="0" fillId="0" borderId="0" xfId="0" applyFill="1" applyBorder="1" applyAlignment="1">
      <alignment vertical="center" wrapText="1"/>
    </xf>
    <xf numFmtId="0" fontId="2" fillId="0" borderId="0" xfId="0" applyFont="1" applyFill="1" applyAlignment="1">
      <alignment horizontal="center"/>
    </xf>
    <xf numFmtId="0" fontId="0" fillId="0" borderId="0" xfId="0" applyFill="1"/>
    <xf numFmtId="164" fontId="7" fillId="0" borderId="3" xfId="0" applyNumberFormat="1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center" wrapText="1"/>
    </xf>
    <xf numFmtId="49" fontId="24" fillId="0" borderId="0" xfId="0" applyNumberFormat="1" applyFont="1" applyFill="1" applyBorder="1" applyAlignment="1">
      <alignment horizontal="center" vertical="center" wrapText="1"/>
    </xf>
    <xf numFmtId="164" fontId="21" fillId="0" borderId="0" xfId="0" applyNumberFormat="1" applyFont="1"/>
    <xf numFmtId="164" fontId="7" fillId="3" borderId="1" xfId="0" applyNumberFormat="1" applyFont="1" applyFill="1" applyBorder="1" applyAlignment="1">
      <alignment horizontal="center" vertical="center" wrapText="1"/>
    </xf>
    <xf numFmtId="164" fontId="12" fillId="3" borderId="1" xfId="0" applyNumberFormat="1" applyFont="1" applyFill="1" applyBorder="1" applyAlignment="1">
      <alignment horizontal="center" vertical="center" wrapText="1"/>
    </xf>
    <xf numFmtId="0" fontId="18" fillId="3" borderId="0" xfId="0" applyFont="1" applyFill="1"/>
    <xf numFmtId="0" fontId="18" fillId="0" borderId="0" xfId="0" applyFont="1" applyFill="1"/>
    <xf numFmtId="164" fontId="11" fillId="0" borderId="0" xfId="0" applyNumberFormat="1" applyFont="1" applyFill="1" applyAlignment="1">
      <alignment vertical="center" wrapText="1"/>
    </xf>
    <xf numFmtId="164" fontId="22" fillId="0" borderId="0" xfId="0" applyNumberFormat="1" applyFont="1" applyFill="1" applyAlignment="1">
      <alignment vertical="center" wrapText="1"/>
    </xf>
    <xf numFmtId="0" fontId="17" fillId="0" borderId="0" xfId="0" applyFont="1" applyFill="1"/>
    <xf numFmtId="164" fontId="28" fillId="0" borderId="0" xfId="0" applyNumberFormat="1" applyFont="1"/>
    <xf numFmtId="164" fontId="30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165" fontId="29" fillId="0" borderId="2" xfId="0" applyNumberFormat="1" applyFont="1" applyFill="1" applyBorder="1" applyAlignment="1">
      <alignment horizontal="left" vertical="center" wrapText="1"/>
    </xf>
    <xf numFmtId="164" fontId="6" fillId="0" borderId="0" xfId="0" applyNumberFormat="1" applyFont="1"/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0" fontId="31" fillId="0" borderId="0" xfId="0" applyFont="1" applyAlignment="1">
      <alignment horizontal="right"/>
    </xf>
    <xf numFmtId="164" fontId="32" fillId="0" borderId="0" xfId="0" applyNumberFormat="1" applyFont="1"/>
    <xf numFmtId="0" fontId="26" fillId="0" borderId="0" xfId="0" applyFont="1" applyAlignment="1">
      <alignment horizontal="right"/>
    </xf>
    <xf numFmtId="164" fontId="26" fillId="0" borderId="0" xfId="0" applyNumberFormat="1" applyFont="1"/>
    <xf numFmtId="0" fontId="33" fillId="0" borderId="0" xfId="0" applyFont="1" applyAlignment="1">
      <alignment horizontal="right"/>
    </xf>
    <xf numFmtId="164" fontId="34" fillId="0" borderId="0" xfId="0" applyNumberFormat="1" applyFont="1" applyAlignment="1">
      <alignment vertical="center" wrapText="1"/>
    </xf>
    <xf numFmtId="164" fontId="33" fillId="0" borderId="0" xfId="0" applyNumberFormat="1" applyFont="1"/>
    <xf numFmtId="0" fontId="35" fillId="0" borderId="0" xfId="0" applyFont="1" applyAlignment="1">
      <alignment horizontal="right"/>
    </xf>
    <xf numFmtId="164" fontId="35" fillId="0" borderId="0" xfId="0" applyNumberFormat="1" applyFont="1"/>
    <xf numFmtId="164" fontId="4" fillId="0" borderId="0" xfId="0" applyNumberFormat="1" applyFont="1" applyAlignment="1">
      <alignment horizontal="center" vertical="center" wrapText="1"/>
    </xf>
    <xf numFmtId="0" fontId="21" fillId="0" borderId="1" xfId="0" applyFont="1" applyBorder="1"/>
    <xf numFmtId="49" fontId="7" fillId="0" borderId="0" xfId="0" applyNumberFormat="1" applyFont="1" applyFill="1" applyBorder="1" applyAlignment="1">
      <alignment horizontal="right" vertical="center" wrapText="1"/>
    </xf>
    <xf numFmtId="0" fontId="7" fillId="0" borderId="0" xfId="0" applyFont="1" applyFill="1"/>
    <xf numFmtId="49" fontId="7" fillId="0" borderId="0" xfId="0" applyNumberFormat="1" applyFont="1" applyFill="1" applyBorder="1" applyAlignment="1">
      <alignment horizontal="right" wrapText="1"/>
    </xf>
    <xf numFmtId="164" fontId="25" fillId="0" borderId="2" xfId="0" applyNumberFormat="1" applyFont="1" applyBorder="1" applyAlignment="1">
      <alignment vertical="center" wrapText="1"/>
    </xf>
    <xf numFmtId="164" fontId="26" fillId="0" borderId="0" xfId="0" applyNumberFormat="1" applyFont="1" applyAlignment="1">
      <alignment vertical="center" wrapText="1"/>
    </xf>
    <xf numFmtId="164" fontId="11" fillId="0" borderId="2" xfId="0" applyNumberFormat="1" applyFont="1" applyBorder="1" applyAlignment="1">
      <alignment vertical="center" wrapText="1"/>
    </xf>
    <xf numFmtId="0" fontId="25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165" fontId="29" fillId="0" borderId="2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horizontal="right"/>
    </xf>
    <xf numFmtId="164" fontId="16" fillId="0" borderId="2" xfId="0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164" fontId="16" fillId="0" borderId="0" xfId="0" applyNumberFormat="1" applyFont="1" applyBorder="1" applyAlignment="1">
      <alignment vertical="center" wrapText="1"/>
    </xf>
    <xf numFmtId="165" fontId="6" fillId="0" borderId="2" xfId="0" applyNumberFormat="1" applyFont="1" applyFill="1" applyBorder="1" applyAlignment="1">
      <alignment horizontal="left" vertical="center" wrapText="1"/>
    </xf>
    <xf numFmtId="165" fontId="0" fillId="0" borderId="0" xfId="0" applyNumberFormat="1" applyFont="1" applyAlignment="1">
      <alignment vertical="center" wrapText="1"/>
    </xf>
    <xf numFmtId="165" fontId="0" fillId="0" borderId="2" xfId="0" applyNumberFormat="1" applyFont="1" applyBorder="1" applyAlignment="1">
      <alignment vertical="center" wrapText="1"/>
    </xf>
    <xf numFmtId="0" fontId="15" fillId="0" borderId="2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22" fillId="0" borderId="0" xfId="0" applyFont="1" applyFill="1" applyAlignment="1">
      <alignment horizontal="right" vertical="center" wrapText="1"/>
    </xf>
    <xf numFmtId="0" fontId="22" fillId="0" borderId="0" xfId="0" applyFont="1" applyFill="1" applyAlignment="1">
      <alignment vertical="center" wrapText="1"/>
    </xf>
    <xf numFmtId="0" fontId="21" fillId="0" borderId="0" xfId="0" applyFont="1" applyFill="1" applyAlignment="1">
      <alignment wrapText="1"/>
    </xf>
    <xf numFmtId="0" fontId="29" fillId="0" borderId="0" xfId="0" applyFont="1" applyAlignment="1">
      <alignment vertical="center" wrapText="1"/>
    </xf>
    <xf numFmtId="0" fontId="36" fillId="0" borderId="0" xfId="0" applyFont="1" applyAlignment="1">
      <alignment vertical="center" wrapText="1"/>
    </xf>
    <xf numFmtId="0" fontId="36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09"/>
  <sheetViews>
    <sheetView tabSelected="1" view="pageBreakPreview" topLeftCell="C1" zoomScaleNormal="100" zoomScaleSheetLayoutView="100" workbookViewId="0">
      <selection activeCell="F4" sqref="F4:I4"/>
    </sheetView>
  </sheetViews>
  <sheetFormatPr defaultRowHeight="15" x14ac:dyDescent="0.25"/>
  <cols>
    <col min="1" max="1" width="20.28515625" customWidth="1"/>
    <col min="2" max="2" width="4.5703125" style="44" customWidth="1"/>
    <col min="3" max="3" width="53.7109375" customWidth="1"/>
    <col min="4" max="4" width="13.7109375" style="24" customWidth="1"/>
    <col min="5" max="5" width="12.85546875" style="24" customWidth="1"/>
    <col min="6" max="6" width="13.140625" style="82" customWidth="1"/>
    <col min="7" max="7" width="13.28515625" customWidth="1"/>
    <col min="8" max="8" width="13.7109375" style="7" customWidth="1"/>
    <col min="9" max="9" width="13.28515625" customWidth="1"/>
    <col min="10" max="10" width="2.7109375" style="75" customWidth="1"/>
    <col min="11" max="11" width="29.5703125" style="49" customWidth="1"/>
    <col min="12" max="12" width="25.7109375" style="21" customWidth="1"/>
    <col min="13" max="13" width="11.28515625" customWidth="1"/>
  </cols>
  <sheetData>
    <row r="1" spans="2:12" ht="15.75" x14ac:dyDescent="0.25">
      <c r="F1" s="117" t="s">
        <v>50</v>
      </c>
      <c r="G1" s="117"/>
      <c r="H1" s="117"/>
      <c r="I1" s="117"/>
    </row>
    <row r="2" spans="2:12" ht="15.75" x14ac:dyDescent="0.25">
      <c r="F2" s="117" t="s">
        <v>47</v>
      </c>
      <c r="G2" s="117"/>
      <c r="H2" s="117"/>
      <c r="I2" s="117"/>
    </row>
    <row r="3" spans="2:12" ht="15.75" x14ac:dyDescent="0.25">
      <c r="F3" s="117" t="s">
        <v>48</v>
      </c>
      <c r="G3" s="117"/>
      <c r="H3" s="117"/>
      <c r="I3" s="117"/>
    </row>
    <row r="4" spans="2:12" ht="15.75" x14ac:dyDescent="0.25">
      <c r="F4" s="117" t="s">
        <v>64</v>
      </c>
      <c r="G4" s="117"/>
      <c r="H4" s="117"/>
      <c r="I4" s="117"/>
    </row>
    <row r="5" spans="2:12" x14ac:dyDescent="0.25">
      <c r="E5" s="43"/>
      <c r="F5" s="83"/>
      <c r="G5" s="75"/>
      <c r="H5" s="84"/>
      <c r="I5" s="75"/>
    </row>
    <row r="6" spans="2:12" ht="16.899999999999999" customHeight="1" x14ac:dyDescent="0.25">
      <c r="E6" s="43"/>
      <c r="F6" s="128" t="s">
        <v>49</v>
      </c>
      <c r="G6" s="128"/>
      <c r="H6" s="128"/>
      <c r="I6" s="128"/>
      <c r="J6" s="69"/>
    </row>
    <row r="7" spans="2:12" ht="18" customHeight="1" x14ac:dyDescent="0.25">
      <c r="E7" s="128" t="s">
        <v>45</v>
      </c>
      <c r="F7" s="130"/>
      <c r="G7" s="130"/>
      <c r="H7" s="130"/>
      <c r="I7" s="130"/>
      <c r="J7" s="70"/>
    </row>
    <row r="8" spans="2:12" ht="18.600000000000001" customHeight="1" x14ac:dyDescent="0.25">
      <c r="E8" s="43"/>
      <c r="F8" s="128" t="s">
        <v>51</v>
      </c>
      <c r="G8" s="128"/>
      <c r="H8" s="128"/>
      <c r="I8" s="128"/>
      <c r="J8" s="69"/>
    </row>
    <row r="9" spans="2:12" ht="10.5" customHeight="1" x14ac:dyDescent="0.25">
      <c r="E9" s="43"/>
      <c r="F9" s="129"/>
      <c r="G9" s="129"/>
      <c r="H9" s="129"/>
      <c r="I9" s="129"/>
      <c r="J9" s="71"/>
    </row>
    <row r="10" spans="2:12" ht="10.5" customHeight="1" x14ac:dyDescent="0.3">
      <c r="E10" s="43"/>
      <c r="F10" s="69"/>
      <c r="G10" s="69"/>
      <c r="H10" s="85"/>
      <c r="I10" s="72"/>
      <c r="J10" s="72"/>
      <c r="L10" s="26"/>
    </row>
    <row r="11" spans="2:12" ht="24" customHeight="1" x14ac:dyDescent="0.25">
      <c r="B11" s="126" t="s">
        <v>52</v>
      </c>
      <c r="C11" s="126"/>
      <c r="D11" s="126"/>
      <c r="E11" s="126"/>
      <c r="F11" s="126"/>
      <c r="G11" s="126"/>
      <c r="H11" s="127"/>
      <c r="I11" s="127"/>
      <c r="J11" s="73"/>
      <c r="K11" s="115"/>
      <c r="L11" s="116"/>
    </row>
    <row r="12" spans="2:12" ht="15.75" x14ac:dyDescent="0.25">
      <c r="C12" s="1"/>
      <c r="D12" s="25"/>
      <c r="E12" s="25"/>
      <c r="F12" s="86"/>
      <c r="I12" s="2" t="s">
        <v>8</v>
      </c>
      <c r="J12" s="74"/>
      <c r="K12" s="121"/>
      <c r="L12" s="122"/>
    </row>
    <row r="13" spans="2:12" ht="29.45" customHeight="1" x14ac:dyDescent="0.25">
      <c r="B13" s="27" t="s">
        <v>25</v>
      </c>
      <c r="C13" s="28" t="s">
        <v>0</v>
      </c>
      <c r="D13" s="28" t="s">
        <v>40</v>
      </c>
      <c r="E13" s="28" t="s">
        <v>41</v>
      </c>
      <c r="F13" s="28" t="s">
        <v>42</v>
      </c>
      <c r="G13" s="28" t="s">
        <v>53</v>
      </c>
      <c r="H13" s="28" t="s">
        <v>54</v>
      </c>
      <c r="I13" s="28" t="s">
        <v>55</v>
      </c>
      <c r="J13" s="59"/>
      <c r="K13" s="123"/>
      <c r="L13" s="122"/>
    </row>
    <row r="14" spans="2:12" s="3" customFormat="1" ht="12.75" customHeight="1" x14ac:dyDescent="0.2">
      <c r="B14" s="29">
        <v>1</v>
      </c>
      <c r="C14" s="29">
        <v>2</v>
      </c>
      <c r="D14" s="29">
        <v>3</v>
      </c>
      <c r="E14" s="29">
        <v>4</v>
      </c>
      <c r="F14" s="30">
        <v>5</v>
      </c>
      <c r="G14" s="29">
        <v>6</v>
      </c>
      <c r="H14" s="29">
        <v>7</v>
      </c>
      <c r="I14" s="29">
        <v>8</v>
      </c>
      <c r="J14" s="60"/>
      <c r="K14" s="124" t="s">
        <v>61</v>
      </c>
      <c r="L14" s="125"/>
    </row>
    <row r="15" spans="2:12" ht="16.5" hidden="1" customHeight="1" x14ac:dyDescent="0.25">
      <c r="B15" s="13"/>
      <c r="C15" s="8" t="s">
        <v>9</v>
      </c>
      <c r="D15" s="6" t="e">
        <f>D25+D53+#REF!</f>
        <v>#REF!</v>
      </c>
      <c r="E15" s="6" t="e">
        <f>E25+E53+#REF!</f>
        <v>#REF!</v>
      </c>
      <c r="F15" s="18" t="e">
        <f>F25+F53+#REF!</f>
        <v>#REF!</v>
      </c>
      <c r="G15" s="6" t="e">
        <f>G25+G53+#REF!</f>
        <v>#REF!</v>
      </c>
      <c r="H15" s="6"/>
      <c r="I15" s="6"/>
      <c r="J15" s="61"/>
      <c r="L15" s="26"/>
    </row>
    <row r="16" spans="2:12" ht="16.5" hidden="1" customHeight="1" x14ac:dyDescent="0.25">
      <c r="B16" s="13"/>
      <c r="C16" s="8" t="s">
        <v>10</v>
      </c>
      <c r="D16" s="5">
        <f>D48</f>
        <v>0</v>
      </c>
      <c r="E16" s="5">
        <f>E48</f>
        <v>103926.8</v>
      </c>
      <c r="F16" s="19">
        <f>F48</f>
        <v>103926.8</v>
      </c>
      <c r="G16" s="5">
        <f>G48</f>
        <v>103926.8</v>
      </c>
      <c r="H16" s="5"/>
      <c r="I16" s="5"/>
      <c r="J16" s="62"/>
      <c r="L16" s="26"/>
    </row>
    <row r="17" spans="2:17" ht="30.75" customHeight="1" x14ac:dyDescent="0.25">
      <c r="B17" s="45"/>
      <c r="C17" s="41" t="s">
        <v>26</v>
      </c>
      <c r="D17" s="42">
        <f>D19+D26+D31+D38+D42+D49+D54+D58+D62+D67+D74+D78+D82+D86</f>
        <v>10613161.6</v>
      </c>
      <c r="E17" s="42">
        <f>E19+E26+E31+E38+E42+E49+E54+E58+E67+E62+E74+E78+E82+E86+E89</f>
        <v>9149470.6999999993</v>
      </c>
      <c r="F17" s="42">
        <f>F19+F26+F31+F38+F42+F49+F54+F58+F67+F62+F74+F78+F82+F86+F89</f>
        <v>7861123.8999999985</v>
      </c>
      <c r="G17" s="42">
        <f>G19+G26+G31+G38+G42+G49+G54+G58+G67+G62+G74+G78+G82+G86+G89</f>
        <v>7861545.8999999985</v>
      </c>
      <c r="H17" s="42">
        <f>H19+H26+H31+H38+H42+H49+H54+H58+H67+H62+H74+H78+H82+H86+H89</f>
        <v>8111545.8999999985</v>
      </c>
      <c r="I17" s="42">
        <f>I19+I26+I31+I38+I42+I49+I54+I58+I67+I62+I74+I78+I82+I86+I89</f>
        <v>8331545.8999999985</v>
      </c>
      <c r="J17" s="63"/>
      <c r="K17" s="113" t="s">
        <v>60</v>
      </c>
      <c r="L17" s="114"/>
      <c r="M17" s="20"/>
      <c r="N17" s="20"/>
      <c r="O17" s="20"/>
      <c r="P17" s="20"/>
      <c r="Q17" s="20"/>
    </row>
    <row r="18" spans="2:17" ht="16.5" customHeight="1" x14ac:dyDescent="0.25">
      <c r="B18" s="14"/>
      <c r="C18" s="9" t="s">
        <v>1</v>
      </c>
      <c r="D18" s="12"/>
      <c r="E18" s="12"/>
      <c r="F18" s="12"/>
      <c r="G18" s="12"/>
      <c r="H18" s="12"/>
      <c r="I18" s="12"/>
      <c r="J18" s="64"/>
      <c r="K18" s="90"/>
      <c r="L18" s="88"/>
    </row>
    <row r="19" spans="2:17" ht="20.45" customHeight="1" x14ac:dyDescent="0.25">
      <c r="B19" s="46" t="s">
        <v>7</v>
      </c>
      <c r="C19" s="47" t="s">
        <v>27</v>
      </c>
      <c r="D19" s="48">
        <v>6567845.5999999996</v>
      </c>
      <c r="E19" s="48">
        <v>5632844.7999999998</v>
      </c>
      <c r="F19" s="48">
        <v>5542338.5999999996</v>
      </c>
      <c r="G19" s="48">
        <v>5542760.5999999996</v>
      </c>
      <c r="H19" s="48">
        <f>5542760.6+200000</f>
        <v>5742760.5999999996</v>
      </c>
      <c r="I19" s="48">
        <f>5542760.6+400000</f>
        <v>5942760.5999999996</v>
      </c>
      <c r="J19" s="36"/>
      <c r="K19" s="113" t="s">
        <v>62</v>
      </c>
      <c r="L19" s="114"/>
    </row>
    <row r="20" spans="2:17" ht="15" customHeight="1" x14ac:dyDescent="0.25">
      <c r="B20" s="15"/>
      <c r="C20" s="9" t="s">
        <v>2</v>
      </c>
      <c r="D20" s="10"/>
      <c r="E20" s="10"/>
      <c r="F20" s="10"/>
      <c r="G20" s="10"/>
      <c r="H20" s="10"/>
      <c r="I20" s="10"/>
      <c r="J20" s="36"/>
      <c r="K20" s="50"/>
      <c r="L20" s="89"/>
    </row>
    <row r="21" spans="2:17" ht="17.25" customHeight="1" x14ac:dyDescent="0.25">
      <c r="B21" s="39"/>
      <c r="C21" s="9" t="s">
        <v>3</v>
      </c>
      <c r="D21" s="10">
        <v>1867693.4</v>
      </c>
      <c r="E21" s="10">
        <v>1676453.9</v>
      </c>
      <c r="F21" s="10">
        <v>1597784.3</v>
      </c>
      <c r="G21" s="10">
        <v>1598206.3</v>
      </c>
      <c r="H21" s="10">
        <f>1598206.3+200000</f>
        <v>1798206.3</v>
      </c>
      <c r="I21" s="10">
        <f>1598206.3+400000</f>
        <v>1998206.3</v>
      </c>
      <c r="J21" s="36"/>
      <c r="K21" s="131" t="s">
        <v>63</v>
      </c>
      <c r="L21" s="132"/>
    </row>
    <row r="22" spans="2:17" ht="3" hidden="1" customHeight="1" x14ac:dyDescent="0.25">
      <c r="B22" s="16"/>
      <c r="C22" s="11" t="s">
        <v>13</v>
      </c>
      <c r="D22" s="12"/>
      <c r="E22" s="12"/>
      <c r="F22" s="12"/>
      <c r="G22" s="12"/>
      <c r="H22" s="12"/>
      <c r="I22" s="12"/>
      <c r="J22" s="33"/>
      <c r="K22" s="133"/>
      <c r="L22" s="133"/>
    </row>
    <row r="23" spans="2:17" ht="16.5" hidden="1" customHeight="1" x14ac:dyDescent="0.25">
      <c r="B23" s="16"/>
      <c r="C23" s="11" t="s">
        <v>11</v>
      </c>
      <c r="D23" s="12"/>
      <c r="E23" s="12"/>
      <c r="F23" s="12"/>
      <c r="G23" s="12"/>
      <c r="H23" s="12"/>
      <c r="I23" s="12"/>
      <c r="J23" s="33"/>
      <c r="K23" s="133"/>
      <c r="L23" s="133"/>
    </row>
    <row r="24" spans="2:17" ht="19.149999999999999" customHeight="1" x14ac:dyDescent="0.25">
      <c r="B24" s="16"/>
      <c r="C24" s="9" t="s">
        <v>4</v>
      </c>
      <c r="D24" s="10">
        <f>D19-D21</f>
        <v>4700152.1999999993</v>
      </c>
      <c r="E24" s="10">
        <f>E19-E21</f>
        <v>3956390.9</v>
      </c>
      <c r="F24" s="10">
        <f t="shared" ref="F24:G24" si="0">F19-F21</f>
        <v>3944554.3</v>
      </c>
      <c r="G24" s="10">
        <f t="shared" si="0"/>
        <v>3944554.3</v>
      </c>
      <c r="H24" s="10">
        <f t="shared" ref="H24:I24" si="1">H19-H21</f>
        <v>3944554.3</v>
      </c>
      <c r="I24" s="10">
        <f t="shared" si="1"/>
        <v>3944554.3</v>
      </c>
      <c r="J24" s="36"/>
      <c r="K24" s="133"/>
      <c r="L24" s="133"/>
      <c r="M24" s="23"/>
      <c r="N24" s="23"/>
    </row>
    <row r="25" spans="2:17" ht="14.25" hidden="1" customHeight="1" x14ac:dyDescent="0.25">
      <c r="B25" s="16"/>
      <c r="C25" s="11" t="s">
        <v>13</v>
      </c>
      <c r="D25" s="12"/>
      <c r="E25" s="12">
        <v>2374322.7000000002</v>
      </c>
      <c r="F25" s="81">
        <v>2374322.7000000002</v>
      </c>
      <c r="G25" s="12">
        <v>2374322.7000000002</v>
      </c>
      <c r="H25" s="12">
        <v>2374322.7000000002</v>
      </c>
      <c r="I25" s="12">
        <v>2374322.7000000002</v>
      </c>
      <c r="J25" s="33"/>
      <c r="L25" s="103"/>
      <c r="M25" s="23"/>
      <c r="N25" s="23"/>
    </row>
    <row r="26" spans="2:17" ht="21" customHeight="1" x14ac:dyDescent="0.25">
      <c r="B26" s="46" t="s">
        <v>6</v>
      </c>
      <c r="C26" s="47" t="s">
        <v>28</v>
      </c>
      <c r="D26" s="48">
        <v>518357.8</v>
      </c>
      <c r="E26" s="48">
        <v>491971.7</v>
      </c>
      <c r="F26" s="48">
        <v>482274.2</v>
      </c>
      <c r="G26" s="48">
        <v>482274.2</v>
      </c>
      <c r="H26" s="48">
        <f>482274.2+35000</f>
        <v>517274.2</v>
      </c>
      <c r="I26" s="48">
        <f>482274.2+50000</f>
        <v>532274.19999999995</v>
      </c>
      <c r="J26" s="36"/>
      <c r="K26" s="51"/>
      <c r="L26" s="103"/>
      <c r="M26" s="23"/>
      <c r="N26" s="23"/>
    </row>
    <row r="27" spans="2:17" ht="16.149999999999999" customHeight="1" x14ac:dyDescent="0.25">
      <c r="B27" s="15"/>
      <c r="C27" s="9" t="s">
        <v>2</v>
      </c>
      <c r="D27" s="10"/>
      <c r="E27" s="10"/>
      <c r="F27" s="10"/>
      <c r="G27" s="10"/>
      <c r="H27" s="10"/>
      <c r="I27" s="10"/>
      <c r="J27" s="36"/>
      <c r="L27" s="23" t="s">
        <v>59</v>
      </c>
      <c r="M27" s="23"/>
      <c r="N27" s="23"/>
    </row>
    <row r="28" spans="2:17" ht="17.25" customHeight="1" x14ac:dyDescent="0.25">
      <c r="B28" s="39"/>
      <c r="C28" s="9" t="s">
        <v>3</v>
      </c>
      <c r="D28" s="10">
        <v>308253.7</v>
      </c>
      <c r="E28" s="10">
        <v>339450.8</v>
      </c>
      <c r="F28" s="10">
        <v>329753.3</v>
      </c>
      <c r="G28" s="10">
        <v>329753.3</v>
      </c>
      <c r="H28" s="10">
        <f>329753.3+35000</f>
        <v>364753.3</v>
      </c>
      <c r="I28" s="10">
        <f>329753.3+50000</f>
        <v>379753.3</v>
      </c>
      <c r="J28" s="36"/>
      <c r="L28" s="23"/>
      <c r="M28" s="23"/>
      <c r="N28" s="23"/>
    </row>
    <row r="29" spans="2:17" ht="15.75" hidden="1" x14ac:dyDescent="0.25">
      <c r="B29" s="15"/>
      <c r="C29" s="17" t="s">
        <v>4</v>
      </c>
      <c r="D29" s="12"/>
      <c r="E29" s="10"/>
      <c r="F29" s="10"/>
      <c r="G29" s="10"/>
      <c r="H29" s="10"/>
      <c r="I29" s="10"/>
      <c r="J29" s="36"/>
      <c r="L29" s="23"/>
      <c r="M29" s="23"/>
      <c r="N29" s="23"/>
    </row>
    <row r="30" spans="2:17" ht="15.75" x14ac:dyDescent="0.25">
      <c r="B30" s="15"/>
      <c r="C30" s="9" t="s">
        <v>4</v>
      </c>
      <c r="D30" s="10">
        <f>D26-D28</f>
        <v>210104.09999999998</v>
      </c>
      <c r="E30" s="10">
        <f>E26-E28</f>
        <v>152520.90000000002</v>
      </c>
      <c r="F30" s="10">
        <f t="shared" ref="F30:G30" si="2">F26-F28</f>
        <v>152520.90000000002</v>
      </c>
      <c r="G30" s="10">
        <f t="shared" si="2"/>
        <v>152520.90000000002</v>
      </c>
      <c r="H30" s="10">
        <f t="shared" ref="H30:I30" si="3">H26-H28</f>
        <v>152520.90000000002</v>
      </c>
      <c r="I30" s="10">
        <f t="shared" si="3"/>
        <v>152520.89999999997</v>
      </c>
      <c r="J30" s="36"/>
      <c r="L30" s="23"/>
      <c r="M30" s="23"/>
      <c r="N30" s="23"/>
    </row>
    <row r="31" spans="2:17" ht="33.6" customHeight="1" x14ac:dyDescent="0.25">
      <c r="B31" s="46" t="s">
        <v>5</v>
      </c>
      <c r="C31" s="47" t="s">
        <v>29</v>
      </c>
      <c r="D31" s="48">
        <v>109420.2</v>
      </c>
      <c r="E31" s="48">
        <v>102102.5</v>
      </c>
      <c r="F31" s="48">
        <v>93414.399999999994</v>
      </c>
      <c r="G31" s="48">
        <v>93414.399999999994</v>
      </c>
      <c r="H31" s="48">
        <f>93414.4+15000</f>
        <v>108414.39999999999</v>
      </c>
      <c r="I31" s="48">
        <f>93414.4+20000</f>
        <v>113414.39999999999</v>
      </c>
      <c r="J31" s="36"/>
      <c r="K31" s="51"/>
      <c r="L31" s="23"/>
      <c r="M31" s="23"/>
      <c r="N31" s="23"/>
    </row>
    <row r="32" spans="2:17" ht="16.149999999999999" customHeight="1" x14ac:dyDescent="0.25">
      <c r="B32" s="15"/>
      <c r="C32" s="9" t="s">
        <v>2</v>
      </c>
      <c r="D32" s="10"/>
      <c r="E32" s="10"/>
      <c r="F32" s="10"/>
      <c r="G32" s="10"/>
      <c r="H32" s="10"/>
      <c r="I32" s="10"/>
      <c r="J32" s="36"/>
      <c r="L32" s="23"/>
      <c r="M32" s="23"/>
      <c r="N32" s="23"/>
    </row>
    <row r="33" spans="2:14" ht="18.600000000000001" customHeight="1" x14ac:dyDescent="0.25">
      <c r="B33" s="39"/>
      <c r="C33" s="9" t="s">
        <v>3</v>
      </c>
      <c r="D33" s="10">
        <v>95107.5</v>
      </c>
      <c r="E33" s="10">
        <v>102102.5</v>
      </c>
      <c r="F33" s="10">
        <v>93414.399999999994</v>
      </c>
      <c r="G33" s="10">
        <v>93414.399999999994</v>
      </c>
      <c r="H33" s="10">
        <f>93414.4+15000</f>
        <v>108414.39999999999</v>
      </c>
      <c r="I33" s="10">
        <f>93414.4+20000</f>
        <v>113414.39999999999</v>
      </c>
      <c r="J33" s="65"/>
      <c r="K33" s="111"/>
      <c r="L33" s="23"/>
      <c r="M33" s="23"/>
      <c r="N33" s="23"/>
    </row>
    <row r="34" spans="2:14" s="7" customFormat="1" ht="15.6" hidden="1" customHeight="1" x14ac:dyDescent="0.25">
      <c r="B34" s="15"/>
      <c r="C34" s="17" t="s">
        <v>4</v>
      </c>
      <c r="D34" s="12"/>
      <c r="E34" s="12"/>
      <c r="F34" s="12"/>
      <c r="G34" s="12"/>
      <c r="H34" s="12"/>
      <c r="I34" s="12"/>
      <c r="J34" s="66"/>
      <c r="K34" s="112"/>
      <c r="L34" s="23"/>
      <c r="M34" s="23"/>
      <c r="N34" s="23"/>
    </row>
    <row r="35" spans="2:14" s="7" customFormat="1" ht="17.45" customHeight="1" x14ac:dyDescent="0.25">
      <c r="B35" s="15"/>
      <c r="C35" s="9" t="s">
        <v>4</v>
      </c>
      <c r="D35" s="10">
        <f>D31-D33</f>
        <v>14312.699999999997</v>
      </c>
      <c r="E35" s="10">
        <f t="shared" ref="E35:G35" si="4">E31-E33</f>
        <v>0</v>
      </c>
      <c r="F35" s="10">
        <f t="shared" si="4"/>
        <v>0</v>
      </c>
      <c r="G35" s="10">
        <f t="shared" si="4"/>
        <v>0</v>
      </c>
      <c r="H35" s="10">
        <f t="shared" ref="H35:I35" si="5">H31-H33</f>
        <v>0</v>
      </c>
      <c r="I35" s="10">
        <f t="shared" si="5"/>
        <v>0</v>
      </c>
      <c r="J35" s="65"/>
      <c r="K35" s="112"/>
      <c r="L35" s="23"/>
      <c r="M35" s="23"/>
      <c r="N35" s="23"/>
    </row>
    <row r="36" spans="2:14" s="7" customFormat="1" ht="15.6" customHeight="1" x14ac:dyDescent="0.25">
      <c r="B36" s="31"/>
      <c r="C36" s="32"/>
      <c r="D36" s="33"/>
      <c r="E36" s="33"/>
      <c r="F36" s="33"/>
      <c r="G36" s="33"/>
      <c r="H36" s="33"/>
      <c r="I36" s="105">
        <v>7</v>
      </c>
      <c r="J36" s="58"/>
      <c r="K36" s="52"/>
      <c r="L36" s="23"/>
      <c r="M36" s="23"/>
      <c r="N36" s="23"/>
    </row>
    <row r="37" spans="2:14" s="7" customFormat="1" x14ac:dyDescent="0.25">
      <c r="B37" s="38" t="s">
        <v>7</v>
      </c>
      <c r="C37" s="38">
        <v>2</v>
      </c>
      <c r="D37" s="38">
        <v>3</v>
      </c>
      <c r="E37" s="38">
        <v>4</v>
      </c>
      <c r="F37" s="38">
        <v>5</v>
      </c>
      <c r="G37" s="38" t="s">
        <v>17</v>
      </c>
      <c r="H37" s="38" t="s">
        <v>18</v>
      </c>
      <c r="I37" s="38" t="s">
        <v>19</v>
      </c>
      <c r="J37" s="67"/>
      <c r="K37" s="52"/>
      <c r="L37" s="23"/>
      <c r="M37" s="23"/>
      <c r="N37" s="23"/>
    </row>
    <row r="38" spans="2:14" s="7" customFormat="1" ht="25.15" customHeight="1" x14ac:dyDescent="0.25">
      <c r="B38" s="46" t="s">
        <v>15</v>
      </c>
      <c r="C38" s="47" t="s">
        <v>30</v>
      </c>
      <c r="D38" s="48">
        <v>83003</v>
      </c>
      <c r="E38" s="48">
        <v>236878.6</v>
      </c>
      <c r="F38" s="48">
        <v>225793.7</v>
      </c>
      <c r="G38" s="48">
        <v>225793.7</v>
      </c>
      <c r="H38" s="48">
        <v>225793.7</v>
      </c>
      <c r="I38" s="48">
        <v>225793.7</v>
      </c>
      <c r="J38" s="67"/>
      <c r="K38" s="52"/>
      <c r="L38" s="23"/>
      <c r="M38" s="23"/>
      <c r="N38" s="23"/>
    </row>
    <row r="39" spans="2:14" s="7" customFormat="1" ht="15.75" x14ac:dyDescent="0.25">
      <c r="B39" s="15"/>
      <c r="C39" s="9" t="s">
        <v>2</v>
      </c>
      <c r="D39" s="12"/>
      <c r="E39" s="12"/>
      <c r="F39" s="12"/>
      <c r="G39" s="12"/>
      <c r="H39" s="12"/>
      <c r="I39" s="12"/>
      <c r="J39" s="67"/>
      <c r="K39" s="52"/>
      <c r="L39" s="23"/>
      <c r="M39" s="23"/>
      <c r="N39" s="23"/>
    </row>
    <row r="40" spans="2:14" s="7" customFormat="1" ht="17.45" customHeight="1" x14ac:dyDescent="0.25">
      <c r="B40" s="39"/>
      <c r="C40" s="9" t="s">
        <v>3</v>
      </c>
      <c r="D40" s="10">
        <v>83003</v>
      </c>
      <c r="E40" s="10">
        <v>143553</v>
      </c>
      <c r="F40" s="10">
        <v>132468.1</v>
      </c>
      <c r="G40" s="10">
        <v>132468.1</v>
      </c>
      <c r="H40" s="10">
        <v>132468.1</v>
      </c>
      <c r="I40" s="10">
        <v>132468.1</v>
      </c>
      <c r="J40" s="36"/>
      <c r="K40" s="52"/>
      <c r="L40" s="23"/>
      <c r="M40" s="23"/>
      <c r="N40" s="23"/>
    </row>
    <row r="41" spans="2:14" s="7" customFormat="1" ht="17.45" customHeight="1" x14ac:dyDescent="0.25">
      <c r="B41" s="39"/>
      <c r="C41" s="9" t="s">
        <v>4</v>
      </c>
      <c r="D41" s="10">
        <f>D38-D40</f>
        <v>0</v>
      </c>
      <c r="E41" s="10">
        <f>E38-E40</f>
        <v>93325.6</v>
      </c>
      <c r="F41" s="10">
        <f t="shared" ref="F41:G41" si="6">F38-F40</f>
        <v>93325.6</v>
      </c>
      <c r="G41" s="10">
        <f t="shared" si="6"/>
        <v>93325.6</v>
      </c>
      <c r="H41" s="10">
        <f t="shared" ref="H41:I41" si="7">H38-H40</f>
        <v>93325.6</v>
      </c>
      <c r="I41" s="10">
        <f t="shared" si="7"/>
        <v>93325.6</v>
      </c>
      <c r="J41" s="36"/>
      <c r="K41" s="52"/>
      <c r="L41" s="23"/>
      <c r="M41" s="23"/>
      <c r="N41" s="23"/>
    </row>
    <row r="42" spans="2:14" s="7" customFormat="1" ht="30.75" customHeight="1" x14ac:dyDescent="0.25">
      <c r="B42" s="46" t="s">
        <v>16</v>
      </c>
      <c r="C42" s="47" t="s">
        <v>38</v>
      </c>
      <c r="D42" s="48">
        <v>218548.7</v>
      </c>
      <c r="E42" s="48">
        <v>78037.600000000006</v>
      </c>
      <c r="F42" s="48">
        <v>78037.600000000006</v>
      </c>
      <c r="G42" s="48">
        <v>78037.600000000006</v>
      </c>
      <c r="H42" s="48">
        <v>78037.600000000006</v>
      </c>
      <c r="I42" s="48">
        <v>78037.600000000006</v>
      </c>
      <c r="J42" s="36"/>
      <c r="K42" s="57"/>
      <c r="L42" s="23"/>
      <c r="M42" s="23"/>
      <c r="N42" s="23"/>
    </row>
    <row r="43" spans="2:14" s="7" customFormat="1" ht="16.149999999999999" customHeight="1" x14ac:dyDescent="0.25">
      <c r="B43" s="15"/>
      <c r="C43" s="9" t="s">
        <v>2</v>
      </c>
      <c r="D43" s="12"/>
      <c r="E43" s="12"/>
      <c r="F43" s="12"/>
      <c r="G43" s="12"/>
      <c r="H43" s="12"/>
      <c r="I43" s="12"/>
      <c r="J43" s="33"/>
      <c r="K43" s="52"/>
      <c r="L43" s="23"/>
    </row>
    <row r="44" spans="2:14" s="7" customFormat="1" ht="15.75" customHeight="1" x14ac:dyDescent="0.25">
      <c r="B44" s="39"/>
      <c r="C44" s="9" t="s">
        <v>3</v>
      </c>
      <c r="D44" s="10">
        <v>57838.9</v>
      </c>
      <c r="E44" s="10">
        <v>78037.600000000006</v>
      </c>
      <c r="F44" s="10">
        <v>78037.600000000006</v>
      </c>
      <c r="G44" s="10">
        <v>78037.600000000006</v>
      </c>
      <c r="H44" s="10">
        <v>78037.600000000006</v>
      </c>
      <c r="I44" s="10">
        <v>78037.600000000006</v>
      </c>
      <c r="J44" s="36"/>
      <c r="K44" s="52"/>
      <c r="L44" s="23"/>
    </row>
    <row r="45" spans="2:14" s="7" customFormat="1" ht="15.75" hidden="1" x14ac:dyDescent="0.25">
      <c r="B45" s="15"/>
      <c r="C45" s="11" t="s">
        <v>13</v>
      </c>
      <c r="D45" s="12"/>
      <c r="E45" s="12"/>
      <c r="F45" s="12"/>
      <c r="G45" s="12"/>
      <c r="H45" s="12"/>
      <c r="I45" s="12"/>
      <c r="J45" s="33"/>
      <c r="K45" s="52"/>
      <c r="L45" s="23"/>
    </row>
    <row r="46" spans="2:14" s="7" customFormat="1" ht="15.75" hidden="1" x14ac:dyDescent="0.25">
      <c r="B46" s="15"/>
      <c r="C46" s="11" t="s">
        <v>12</v>
      </c>
      <c r="D46" s="12"/>
      <c r="E46" s="12"/>
      <c r="F46" s="12"/>
      <c r="G46" s="12"/>
      <c r="H46" s="12"/>
      <c r="I46" s="12"/>
      <c r="J46" s="33"/>
      <c r="K46" s="52"/>
      <c r="L46" s="23"/>
    </row>
    <row r="47" spans="2:14" s="7" customFormat="1" ht="15.75" customHeight="1" x14ac:dyDescent="0.25">
      <c r="B47" s="15"/>
      <c r="C47" s="9" t="s">
        <v>4</v>
      </c>
      <c r="D47" s="10">
        <f>D42-D44</f>
        <v>160709.80000000002</v>
      </c>
      <c r="E47" s="10">
        <f t="shared" ref="E47:G47" si="8">E42-E44</f>
        <v>0</v>
      </c>
      <c r="F47" s="10">
        <f t="shared" si="8"/>
        <v>0</v>
      </c>
      <c r="G47" s="10">
        <f t="shared" si="8"/>
        <v>0</v>
      </c>
      <c r="H47" s="10">
        <f t="shared" ref="H47:I47" si="9">H42-H44</f>
        <v>0</v>
      </c>
      <c r="I47" s="10">
        <f t="shared" si="9"/>
        <v>0</v>
      </c>
      <c r="J47" s="36"/>
      <c r="K47" s="52"/>
      <c r="L47" s="23"/>
    </row>
    <row r="48" spans="2:14" s="7" customFormat="1" ht="15.75" hidden="1" x14ac:dyDescent="0.25">
      <c r="B48" s="15"/>
      <c r="C48" s="11" t="s">
        <v>14</v>
      </c>
      <c r="D48" s="12"/>
      <c r="E48" s="81">
        <v>103926.8</v>
      </c>
      <c r="F48" s="48">
        <v>103926.8</v>
      </c>
      <c r="G48" s="12">
        <v>103926.8</v>
      </c>
      <c r="H48" s="12">
        <v>103926.8</v>
      </c>
      <c r="I48" s="12">
        <v>103926.8</v>
      </c>
      <c r="J48" s="33"/>
      <c r="K48" s="52"/>
      <c r="L48" s="23"/>
    </row>
    <row r="49" spans="2:13" s="7" customFormat="1" ht="19.149999999999999" customHeight="1" x14ac:dyDescent="0.25">
      <c r="B49" s="46" t="s">
        <v>17</v>
      </c>
      <c r="C49" s="47" t="s">
        <v>31</v>
      </c>
      <c r="D49" s="48">
        <v>138418.1</v>
      </c>
      <c r="E49" s="48">
        <v>75516.600000000006</v>
      </c>
      <c r="F49" s="48">
        <v>55573.599999999999</v>
      </c>
      <c r="G49" s="48">
        <v>56585.1</v>
      </c>
      <c r="H49" s="48">
        <v>56585.1</v>
      </c>
      <c r="I49" s="48">
        <v>56585.1</v>
      </c>
      <c r="J49" s="36"/>
      <c r="K49" s="53"/>
      <c r="L49" s="23"/>
    </row>
    <row r="50" spans="2:13" s="7" customFormat="1" ht="16.899999999999999" customHeight="1" x14ac:dyDescent="0.25">
      <c r="B50" s="15"/>
      <c r="C50" s="9" t="s">
        <v>2</v>
      </c>
      <c r="D50" s="10"/>
      <c r="E50" s="10"/>
      <c r="F50" s="10"/>
      <c r="G50" s="10"/>
      <c r="H50" s="10"/>
      <c r="I50" s="10"/>
      <c r="J50" s="36"/>
      <c r="K50" s="52"/>
      <c r="L50" s="23"/>
    </row>
    <row r="51" spans="2:13" s="7" customFormat="1" ht="18" customHeight="1" x14ac:dyDescent="0.25">
      <c r="B51" s="39"/>
      <c r="C51" s="9" t="s">
        <v>3</v>
      </c>
      <c r="D51" s="10">
        <v>24126</v>
      </c>
      <c r="E51" s="10">
        <v>75516.600000000006</v>
      </c>
      <c r="F51" s="10">
        <v>55573.599999999999</v>
      </c>
      <c r="G51" s="10">
        <v>56585.1</v>
      </c>
      <c r="H51" s="10">
        <v>56585.1</v>
      </c>
      <c r="I51" s="10">
        <v>56585.1</v>
      </c>
      <c r="J51" s="65"/>
      <c r="K51" s="108"/>
      <c r="L51" s="23"/>
    </row>
    <row r="52" spans="2:13" s="7" customFormat="1" ht="18.75" customHeight="1" x14ac:dyDescent="0.25">
      <c r="B52" s="15"/>
      <c r="C52" s="9" t="s">
        <v>4</v>
      </c>
      <c r="D52" s="10">
        <f>D49-D51</f>
        <v>114292.1</v>
      </c>
      <c r="E52" s="10">
        <f t="shared" ref="E52:G52" si="10">E49-E51</f>
        <v>0</v>
      </c>
      <c r="F52" s="10">
        <f t="shared" si="10"/>
        <v>0</v>
      </c>
      <c r="G52" s="10">
        <f t="shared" si="10"/>
        <v>0</v>
      </c>
      <c r="H52" s="10">
        <f t="shared" ref="H52:I52" si="11">H49-H51</f>
        <v>0</v>
      </c>
      <c r="I52" s="10">
        <f t="shared" si="11"/>
        <v>0</v>
      </c>
      <c r="J52" s="65"/>
      <c r="K52" s="110"/>
      <c r="L52" s="22"/>
    </row>
    <row r="53" spans="2:13" ht="15.75" hidden="1" x14ac:dyDescent="0.25">
      <c r="B53" s="15"/>
      <c r="C53" s="11" t="s">
        <v>13</v>
      </c>
      <c r="D53" s="12"/>
      <c r="E53" s="12">
        <v>1387.3</v>
      </c>
      <c r="F53" s="81">
        <v>1387.3</v>
      </c>
      <c r="G53" s="12">
        <v>1387.3</v>
      </c>
      <c r="H53" s="12">
        <v>1387.3</v>
      </c>
      <c r="I53" s="12">
        <v>1387.3</v>
      </c>
      <c r="J53" s="33"/>
      <c r="L53" s="23"/>
    </row>
    <row r="54" spans="2:13" ht="33" customHeight="1" x14ac:dyDescent="0.25">
      <c r="B54" s="46" t="s">
        <v>18</v>
      </c>
      <c r="C54" s="47" t="s">
        <v>32</v>
      </c>
      <c r="D54" s="48">
        <v>2172727.7999999998</v>
      </c>
      <c r="E54" s="48">
        <v>1973124.3</v>
      </c>
      <c r="F54" s="48">
        <v>944988.8</v>
      </c>
      <c r="G54" s="48">
        <v>943977.3</v>
      </c>
      <c r="H54" s="48">
        <v>943977.3</v>
      </c>
      <c r="I54" s="48">
        <v>943977.3</v>
      </c>
      <c r="J54" s="36"/>
      <c r="K54" s="51"/>
      <c r="L54" s="23"/>
    </row>
    <row r="55" spans="2:13" ht="15" customHeight="1" x14ac:dyDescent="0.25">
      <c r="B55" s="15"/>
      <c r="C55" s="9" t="s">
        <v>2</v>
      </c>
      <c r="D55" s="10"/>
      <c r="E55" s="10"/>
      <c r="F55" s="10"/>
      <c r="G55" s="10"/>
      <c r="H55" s="10"/>
      <c r="I55" s="10"/>
      <c r="J55" s="36"/>
      <c r="L55" s="23"/>
    </row>
    <row r="56" spans="2:13" ht="17.45" customHeight="1" x14ac:dyDescent="0.25">
      <c r="B56" s="39"/>
      <c r="C56" s="9" t="s">
        <v>3</v>
      </c>
      <c r="D56" s="10">
        <v>1021556.4</v>
      </c>
      <c r="E56" s="10">
        <v>758870.5</v>
      </c>
      <c r="F56" s="10">
        <v>762795.5</v>
      </c>
      <c r="G56" s="10">
        <v>761784</v>
      </c>
      <c r="H56" s="10">
        <v>761784</v>
      </c>
      <c r="I56" s="10">
        <v>761784</v>
      </c>
      <c r="J56" s="65"/>
      <c r="K56" s="118"/>
      <c r="L56" s="120"/>
      <c r="M56" s="23"/>
    </row>
    <row r="57" spans="2:13" ht="16.149999999999999" customHeight="1" x14ac:dyDescent="0.25">
      <c r="B57" s="15"/>
      <c r="C57" s="9" t="s">
        <v>4</v>
      </c>
      <c r="D57" s="10">
        <f>D54-D56</f>
        <v>1151171.3999999999</v>
      </c>
      <c r="E57" s="10">
        <f t="shared" ref="E57:G57" si="12">E54-E56</f>
        <v>1214253.8</v>
      </c>
      <c r="F57" s="10">
        <f t="shared" si="12"/>
        <v>182193.30000000005</v>
      </c>
      <c r="G57" s="10">
        <f t="shared" si="12"/>
        <v>182193.30000000005</v>
      </c>
      <c r="H57" s="10">
        <f t="shared" ref="H57:I57" si="13">H54-H56</f>
        <v>182193.30000000005</v>
      </c>
      <c r="I57" s="10">
        <f t="shared" si="13"/>
        <v>182193.30000000005</v>
      </c>
      <c r="J57" s="65"/>
      <c r="K57" s="118"/>
      <c r="L57" s="119"/>
    </row>
    <row r="58" spans="2:13" ht="32.25" customHeight="1" x14ac:dyDescent="0.25">
      <c r="B58" s="46" t="s">
        <v>19</v>
      </c>
      <c r="C58" s="47" t="s">
        <v>33</v>
      </c>
      <c r="D58" s="48">
        <v>964</v>
      </c>
      <c r="E58" s="48">
        <v>900</v>
      </c>
      <c r="F58" s="48">
        <v>900</v>
      </c>
      <c r="G58" s="48">
        <v>900</v>
      </c>
      <c r="H58" s="48">
        <v>900</v>
      </c>
      <c r="I58" s="48">
        <v>900</v>
      </c>
      <c r="J58" s="36"/>
      <c r="K58" s="51"/>
      <c r="L58" s="23"/>
    </row>
    <row r="59" spans="2:13" s="7" customFormat="1" ht="15.75" customHeight="1" x14ac:dyDescent="0.25">
      <c r="B59" s="15"/>
      <c r="C59" s="9" t="s">
        <v>2</v>
      </c>
      <c r="D59" s="10"/>
      <c r="E59" s="10"/>
      <c r="F59" s="10"/>
      <c r="G59" s="10"/>
      <c r="H59" s="10"/>
      <c r="I59" s="10"/>
      <c r="J59" s="36"/>
      <c r="K59" s="52"/>
      <c r="L59" s="23"/>
    </row>
    <row r="60" spans="2:13" s="7" customFormat="1" ht="17.45" customHeight="1" x14ac:dyDescent="0.25">
      <c r="B60" s="39"/>
      <c r="C60" s="9" t="s">
        <v>3</v>
      </c>
      <c r="D60" s="10">
        <v>964</v>
      </c>
      <c r="E60" s="10">
        <v>900</v>
      </c>
      <c r="F60" s="10">
        <v>900</v>
      </c>
      <c r="G60" s="10">
        <v>900</v>
      </c>
      <c r="H60" s="10">
        <v>900</v>
      </c>
      <c r="I60" s="10">
        <v>900</v>
      </c>
      <c r="J60" s="36"/>
      <c r="K60" s="52"/>
      <c r="L60" s="23"/>
    </row>
    <row r="61" spans="2:13" s="7" customFormat="1" ht="15.6" customHeight="1" x14ac:dyDescent="0.25">
      <c r="B61" s="15"/>
      <c r="C61" s="9" t="s">
        <v>4</v>
      </c>
      <c r="D61" s="10">
        <f>D58-D60</f>
        <v>0</v>
      </c>
      <c r="E61" s="10">
        <f t="shared" ref="E61:G61" si="14">E58-E60</f>
        <v>0</v>
      </c>
      <c r="F61" s="10">
        <f t="shared" si="14"/>
        <v>0</v>
      </c>
      <c r="G61" s="10">
        <f t="shared" si="14"/>
        <v>0</v>
      </c>
      <c r="H61" s="10">
        <f t="shared" ref="H61" si="15">H58-H60</f>
        <v>0</v>
      </c>
      <c r="I61" s="10">
        <f t="shared" ref="I61" si="16">I58-I60</f>
        <v>0</v>
      </c>
      <c r="J61" s="36"/>
      <c r="K61" s="52"/>
      <c r="L61" s="23"/>
    </row>
    <row r="62" spans="2:13" s="7" customFormat="1" ht="16.899999999999999" customHeight="1" x14ac:dyDescent="0.25">
      <c r="B62" s="46" t="s">
        <v>20</v>
      </c>
      <c r="C62" s="47" t="s">
        <v>34</v>
      </c>
      <c r="D62" s="48">
        <v>8461.5</v>
      </c>
      <c r="E62" s="48">
        <v>16639.400000000001</v>
      </c>
      <c r="F62" s="48">
        <v>73230.3</v>
      </c>
      <c r="G62" s="48">
        <v>73230.3</v>
      </c>
      <c r="H62" s="48">
        <v>73230.3</v>
      </c>
      <c r="I62" s="48">
        <v>73230.3</v>
      </c>
      <c r="J62" s="36"/>
      <c r="K62" s="53"/>
      <c r="L62" s="23"/>
    </row>
    <row r="63" spans="2:13" s="7" customFormat="1" ht="14.45" customHeight="1" x14ac:dyDescent="0.25">
      <c r="B63" s="15"/>
      <c r="C63" s="9" t="s">
        <v>2</v>
      </c>
      <c r="D63" s="10"/>
      <c r="E63" s="10"/>
      <c r="F63" s="10"/>
      <c r="G63" s="10"/>
      <c r="H63" s="10"/>
      <c r="I63" s="10"/>
      <c r="J63" s="36"/>
      <c r="K63" s="52"/>
      <c r="L63" s="23"/>
    </row>
    <row r="64" spans="2:13" s="7" customFormat="1" ht="16.5" customHeight="1" x14ac:dyDescent="0.25">
      <c r="B64" s="39"/>
      <c r="C64" s="9" t="s">
        <v>3</v>
      </c>
      <c r="D64" s="10">
        <v>8150</v>
      </c>
      <c r="E64" s="10">
        <v>14600</v>
      </c>
      <c r="F64" s="10">
        <v>14400</v>
      </c>
      <c r="G64" s="10">
        <v>14400</v>
      </c>
      <c r="H64" s="10">
        <v>14400</v>
      </c>
      <c r="I64" s="10">
        <v>14400</v>
      </c>
      <c r="J64" s="36"/>
      <c r="K64" s="52"/>
      <c r="L64" s="23"/>
    </row>
    <row r="65" spans="2:12" s="7" customFormat="1" ht="15.75" hidden="1" x14ac:dyDescent="0.25">
      <c r="B65" s="15"/>
      <c r="C65" s="17" t="s">
        <v>4</v>
      </c>
      <c r="D65" s="10"/>
      <c r="E65" s="10"/>
      <c r="F65" s="80"/>
      <c r="G65" s="10"/>
      <c r="H65" s="10"/>
      <c r="I65" s="10"/>
      <c r="J65" s="36"/>
      <c r="K65" s="52"/>
      <c r="L65" s="23"/>
    </row>
    <row r="66" spans="2:12" s="7" customFormat="1" ht="15.75" x14ac:dyDescent="0.25">
      <c r="B66" s="15"/>
      <c r="C66" s="9" t="s">
        <v>4</v>
      </c>
      <c r="D66" s="10">
        <f>D62-D64</f>
        <v>311.5</v>
      </c>
      <c r="E66" s="10">
        <f t="shared" ref="E66:G66" si="17">E62-E64</f>
        <v>2039.4000000000015</v>
      </c>
      <c r="F66" s="10">
        <f t="shared" si="17"/>
        <v>58830.3</v>
      </c>
      <c r="G66" s="10">
        <f t="shared" si="17"/>
        <v>58830.3</v>
      </c>
      <c r="H66" s="10">
        <f t="shared" ref="H66:I66" si="18">H62-H64</f>
        <v>58830.3</v>
      </c>
      <c r="I66" s="10">
        <f t="shared" si="18"/>
        <v>58830.3</v>
      </c>
      <c r="J66" s="36"/>
      <c r="K66" s="52"/>
      <c r="L66" s="23"/>
    </row>
    <row r="67" spans="2:12" s="7" customFormat="1" ht="30.75" customHeight="1" x14ac:dyDescent="0.25">
      <c r="B67" s="46" t="s">
        <v>21</v>
      </c>
      <c r="C67" s="47" t="s">
        <v>35</v>
      </c>
      <c r="D67" s="48">
        <v>31034.3</v>
      </c>
      <c r="E67" s="48">
        <v>35692.6</v>
      </c>
      <c r="F67" s="48">
        <v>25716.400000000001</v>
      </c>
      <c r="G67" s="48">
        <v>25716.400000000001</v>
      </c>
      <c r="H67" s="48">
        <v>25716.400000000001</v>
      </c>
      <c r="I67" s="48">
        <v>25716.400000000001</v>
      </c>
      <c r="J67" s="36"/>
      <c r="K67" s="53"/>
      <c r="L67" s="23"/>
    </row>
    <row r="68" spans="2:12" ht="23.45" customHeight="1" x14ac:dyDescent="0.25">
      <c r="C68" s="43"/>
      <c r="D68" s="43"/>
      <c r="E68" s="43"/>
      <c r="F68" s="43"/>
      <c r="G68" s="43"/>
      <c r="H68" s="43"/>
      <c r="I68" s="106">
        <v>8</v>
      </c>
      <c r="J68" s="43"/>
    </row>
    <row r="69" spans="2:12" ht="24.6" hidden="1" customHeight="1" x14ac:dyDescent="0.25">
      <c r="C69" s="43"/>
      <c r="D69" s="43"/>
      <c r="E69" s="43"/>
      <c r="F69" s="43"/>
      <c r="G69" s="43"/>
      <c r="H69" s="43"/>
      <c r="I69" s="58"/>
      <c r="J69" s="58"/>
    </row>
    <row r="70" spans="2:12" s="7" customFormat="1" x14ac:dyDescent="0.25">
      <c r="B70" s="38" t="s">
        <v>7</v>
      </c>
      <c r="C70" s="38">
        <v>2</v>
      </c>
      <c r="D70" s="38">
        <v>3</v>
      </c>
      <c r="E70" s="38">
        <v>4</v>
      </c>
      <c r="F70" s="38">
        <v>5</v>
      </c>
      <c r="G70" s="38" t="s">
        <v>17</v>
      </c>
      <c r="H70" s="38" t="s">
        <v>18</v>
      </c>
      <c r="I70" s="38" t="s">
        <v>19</v>
      </c>
      <c r="J70" s="67"/>
      <c r="K70" s="52"/>
      <c r="L70" s="22"/>
    </row>
    <row r="71" spans="2:12" s="7" customFormat="1" ht="15.75" customHeight="1" x14ac:dyDescent="0.25">
      <c r="B71" s="15"/>
      <c r="C71" s="9" t="s">
        <v>2</v>
      </c>
      <c r="D71" s="10"/>
      <c r="E71" s="10"/>
      <c r="F71" s="10"/>
      <c r="G71" s="10"/>
      <c r="H71" s="10"/>
      <c r="I71" s="10"/>
      <c r="J71" s="36"/>
      <c r="K71" s="52"/>
      <c r="L71" s="23"/>
    </row>
    <row r="72" spans="2:12" s="7" customFormat="1" ht="18" customHeight="1" x14ac:dyDescent="0.25">
      <c r="B72" s="39"/>
      <c r="C72" s="9" t="s">
        <v>3</v>
      </c>
      <c r="D72" s="10">
        <v>31034.3</v>
      </c>
      <c r="E72" s="10">
        <v>35692.6</v>
      </c>
      <c r="F72" s="10">
        <v>25716.400000000001</v>
      </c>
      <c r="G72" s="10">
        <v>25716.400000000001</v>
      </c>
      <c r="H72" s="10">
        <v>25716.400000000001</v>
      </c>
      <c r="I72" s="10">
        <v>25716.400000000001</v>
      </c>
      <c r="J72" s="36"/>
      <c r="K72" s="52"/>
      <c r="L72" s="23"/>
    </row>
    <row r="73" spans="2:12" s="7" customFormat="1" ht="20.45" customHeight="1" x14ac:dyDescent="0.25">
      <c r="B73" s="4"/>
      <c r="C73" s="9" t="s">
        <v>4</v>
      </c>
      <c r="D73" s="10">
        <f>D67-D72</f>
        <v>0</v>
      </c>
      <c r="E73" s="10">
        <f t="shared" ref="E73:G73" si="19">E67-E72</f>
        <v>0</v>
      </c>
      <c r="F73" s="10">
        <f t="shared" si="19"/>
        <v>0</v>
      </c>
      <c r="G73" s="10">
        <f t="shared" si="19"/>
        <v>0</v>
      </c>
      <c r="H73" s="10">
        <f t="shared" ref="H73" si="20">H67-H72</f>
        <v>0</v>
      </c>
      <c r="I73" s="10">
        <f t="shared" ref="I73" si="21">I67-I72</f>
        <v>0</v>
      </c>
      <c r="J73" s="68"/>
      <c r="K73" s="52"/>
      <c r="L73" s="22"/>
    </row>
    <row r="74" spans="2:12" s="7" customFormat="1" ht="20.45" customHeight="1" x14ac:dyDescent="0.25">
      <c r="B74" s="46" t="s">
        <v>22</v>
      </c>
      <c r="C74" s="47" t="s">
        <v>36</v>
      </c>
      <c r="D74" s="48">
        <v>522180.3</v>
      </c>
      <c r="E74" s="48">
        <v>494205.4</v>
      </c>
      <c r="F74" s="48">
        <v>327299.09999999998</v>
      </c>
      <c r="G74" s="48">
        <v>327299.09999999998</v>
      </c>
      <c r="H74" s="48">
        <v>327299.09999999998</v>
      </c>
      <c r="I74" s="48">
        <v>327299.09999999998</v>
      </c>
      <c r="J74" s="36"/>
      <c r="K74" s="53"/>
      <c r="L74" s="23"/>
    </row>
    <row r="75" spans="2:12" s="7" customFormat="1" ht="18" customHeight="1" x14ac:dyDescent="0.25">
      <c r="B75" s="15"/>
      <c r="C75" s="9" t="s">
        <v>2</v>
      </c>
      <c r="D75" s="10"/>
      <c r="E75" s="10"/>
      <c r="F75" s="10"/>
      <c r="G75" s="10"/>
      <c r="H75" s="10"/>
      <c r="I75" s="10"/>
      <c r="J75" s="36"/>
      <c r="K75" s="52"/>
      <c r="L75" s="23"/>
    </row>
    <row r="76" spans="2:12" s="7" customFormat="1" ht="19.149999999999999" customHeight="1" x14ac:dyDescent="0.25">
      <c r="B76" s="39"/>
      <c r="C76" s="9" t="s">
        <v>3</v>
      </c>
      <c r="D76" s="10">
        <v>431606.9</v>
      </c>
      <c r="E76" s="10">
        <v>426205.4</v>
      </c>
      <c r="F76" s="10">
        <v>327299.09999999998</v>
      </c>
      <c r="G76" s="10">
        <v>327299.09999999998</v>
      </c>
      <c r="H76" s="10">
        <v>327299.09999999998</v>
      </c>
      <c r="I76" s="10">
        <v>327299.09999999998</v>
      </c>
      <c r="J76" s="36"/>
      <c r="K76" s="54"/>
      <c r="L76" s="23"/>
    </row>
    <row r="77" spans="2:12" s="7" customFormat="1" ht="18.600000000000001" customHeight="1" x14ac:dyDescent="0.25">
      <c r="B77" s="15"/>
      <c r="C77" s="9" t="s">
        <v>58</v>
      </c>
      <c r="D77" s="10">
        <f>D74-D76</f>
        <v>90573.399999999965</v>
      </c>
      <c r="E77" s="10">
        <f t="shared" ref="E77:G77" si="22">E74-E76</f>
        <v>68000</v>
      </c>
      <c r="F77" s="10">
        <f t="shared" si="22"/>
        <v>0</v>
      </c>
      <c r="G77" s="10">
        <f t="shared" si="22"/>
        <v>0</v>
      </c>
      <c r="H77" s="10">
        <f t="shared" ref="H77:I77" si="23">H74-H76</f>
        <v>0</v>
      </c>
      <c r="I77" s="10">
        <f t="shared" si="23"/>
        <v>0</v>
      </c>
      <c r="J77" s="65"/>
      <c r="K77" s="108"/>
      <c r="L77" s="109"/>
    </row>
    <row r="78" spans="2:12" ht="19.149999999999999" customHeight="1" x14ac:dyDescent="0.25">
      <c r="B78" s="46" t="s">
        <v>23</v>
      </c>
      <c r="C78" s="47" t="s">
        <v>37</v>
      </c>
      <c r="D78" s="48">
        <v>237983.7</v>
      </c>
      <c r="E78" s="48">
        <v>2950.6</v>
      </c>
      <c r="F78" s="48">
        <v>2950.6</v>
      </c>
      <c r="G78" s="48">
        <v>2950.6</v>
      </c>
      <c r="H78" s="48">
        <v>2950.6</v>
      </c>
      <c r="I78" s="48">
        <v>2950.6</v>
      </c>
      <c r="J78" s="36"/>
      <c r="K78" s="55"/>
      <c r="L78" s="23"/>
    </row>
    <row r="79" spans="2:12" ht="18" customHeight="1" x14ac:dyDescent="0.25">
      <c r="B79" s="15"/>
      <c r="C79" s="9" t="s">
        <v>2</v>
      </c>
      <c r="D79" s="10"/>
      <c r="E79" s="10"/>
      <c r="F79" s="10"/>
      <c r="G79" s="10"/>
      <c r="H79" s="10"/>
      <c r="I79" s="10"/>
      <c r="J79" s="36"/>
      <c r="K79" s="56"/>
      <c r="L79" s="23"/>
    </row>
    <row r="80" spans="2:12" ht="20.45" customHeight="1" x14ac:dyDescent="0.25">
      <c r="B80" s="39"/>
      <c r="C80" s="9" t="s">
        <v>3</v>
      </c>
      <c r="D80" s="10">
        <v>5456.8</v>
      </c>
      <c r="E80" s="10">
        <v>2950.6</v>
      </c>
      <c r="F80" s="10">
        <v>2950.6</v>
      </c>
      <c r="G80" s="10">
        <v>2950.6</v>
      </c>
      <c r="H80" s="10">
        <v>2950.6</v>
      </c>
      <c r="I80" s="10">
        <v>2950.6</v>
      </c>
      <c r="J80" s="36"/>
      <c r="K80" s="56"/>
      <c r="L80" s="23"/>
    </row>
    <row r="81" spans="2:12" ht="21" customHeight="1" x14ac:dyDescent="0.25">
      <c r="B81" s="15"/>
      <c r="C81" s="9" t="s">
        <v>4</v>
      </c>
      <c r="D81" s="10">
        <f>D78-D80</f>
        <v>232526.90000000002</v>
      </c>
      <c r="E81" s="10">
        <f t="shared" ref="E81:G81" si="24">E78-E80</f>
        <v>0</v>
      </c>
      <c r="F81" s="10">
        <f t="shared" si="24"/>
        <v>0</v>
      </c>
      <c r="G81" s="10">
        <f t="shared" si="24"/>
        <v>0</v>
      </c>
      <c r="H81" s="10">
        <f t="shared" ref="H81" si="25">H78-H80</f>
        <v>0</v>
      </c>
      <c r="I81" s="10">
        <f t="shared" ref="I81" si="26">I78-I80</f>
        <v>0</v>
      </c>
      <c r="J81" s="36"/>
      <c r="K81" s="56"/>
      <c r="L81" s="23"/>
    </row>
    <row r="82" spans="2:12" ht="29.45" customHeight="1" x14ac:dyDescent="0.25">
      <c r="B82" s="46" t="s">
        <v>24</v>
      </c>
      <c r="C82" s="47" t="s">
        <v>39</v>
      </c>
      <c r="D82" s="48">
        <v>2491.6</v>
      </c>
      <c r="E82" s="48">
        <v>3341.6</v>
      </c>
      <c r="F82" s="48">
        <v>3341.6</v>
      </c>
      <c r="G82" s="48">
        <v>3341.6</v>
      </c>
      <c r="H82" s="48">
        <v>3341.6</v>
      </c>
      <c r="I82" s="48">
        <v>3341.6</v>
      </c>
      <c r="J82" s="36"/>
      <c r="K82" s="55"/>
      <c r="L82" s="23"/>
    </row>
    <row r="83" spans="2:12" ht="15.75" x14ac:dyDescent="0.25">
      <c r="B83" s="15"/>
      <c r="C83" s="9" t="s">
        <v>2</v>
      </c>
      <c r="D83" s="10"/>
      <c r="E83" s="10"/>
      <c r="F83" s="10"/>
      <c r="G83" s="10"/>
      <c r="H83" s="10"/>
      <c r="I83" s="10"/>
      <c r="J83" s="36"/>
      <c r="K83" s="56"/>
      <c r="L83" s="23"/>
    </row>
    <row r="84" spans="2:12" ht="18.600000000000001" customHeight="1" x14ac:dyDescent="0.25">
      <c r="B84" s="39"/>
      <c r="C84" s="9" t="s">
        <v>3</v>
      </c>
      <c r="D84" s="10">
        <v>2491.6</v>
      </c>
      <c r="E84" s="10">
        <v>3341.6</v>
      </c>
      <c r="F84" s="10">
        <v>3341.6</v>
      </c>
      <c r="G84" s="10">
        <v>3341.6</v>
      </c>
      <c r="H84" s="10">
        <v>3341.6</v>
      </c>
      <c r="I84" s="10">
        <v>3341.6</v>
      </c>
      <c r="J84" s="36"/>
      <c r="K84" s="56"/>
      <c r="L84" s="23"/>
    </row>
    <row r="85" spans="2:12" ht="20.45" customHeight="1" x14ac:dyDescent="0.25">
      <c r="B85" s="15"/>
      <c r="C85" s="9" t="s">
        <v>4</v>
      </c>
      <c r="D85" s="10">
        <f>D82-D84</f>
        <v>0</v>
      </c>
      <c r="E85" s="10">
        <f t="shared" ref="E85:G85" si="27">E82-E84</f>
        <v>0</v>
      </c>
      <c r="F85" s="10">
        <f t="shared" si="27"/>
        <v>0</v>
      </c>
      <c r="G85" s="10">
        <f t="shared" si="27"/>
        <v>0</v>
      </c>
      <c r="H85" s="10">
        <f t="shared" ref="H85" si="28">H82-H84</f>
        <v>0</v>
      </c>
      <c r="I85" s="10">
        <f t="shared" ref="I85" si="29">I82-I84</f>
        <v>0</v>
      </c>
      <c r="J85" s="36"/>
      <c r="K85" s="56"/>
      <c r="L85" s="23"/>
    </row>
    <row r="86" spans="2:12" ht="63" x14ac:dyDescent="0.25">
      <c r="B86" s="46" t="s">
        <v>43</v>
      </c>
      <c r="C86" s="47" t="s">
        <v>44</v>
      </c>
      <c r="D86" s="48">
        <v>1725</v>
      </c>
      <c r="E86" s="48">
        <v>1795</v>
      </c>
      <c r="F86" s="48">
        <v>1795</v>
      </c>
      <c r="G86" s="48">
        <v>1795</v>
      </c>
      <c r="H86" s="48">
        <v>1795</v>
      </c>
      <c r="I86" s="48">
        <v>1795</v>
      </c>
      <c r="J86" s="36"/>
      <c r="K86" s="56"/>
      <c r="L86" s="23"/>
    </row>
    <row r="87" spans="2:12" ht="15.75" x14ac:dyDescent="0.25">
      <c r="B87" s="15"/>
      <c r="C87" s="9" t="s">
        <v>2</v>
      </c>
      <c r="D87" s="10"/>
      <c r="E87" s="10"/>
      <c r="F87" s="10"/>
      <c r="G87" s="10"/>
      <c r="H87" s="10"/>
      <c r="I87" s="10"/>
      <c r="J87" s="36"/>
      <c r="L87" s="23"/>
    </row>
    <row r="88" spans="2:12" ht="18.600000000000001" customHeight="1" x14ac:dyDescent="0.25">
      <c r="B88" s="15"/>
      <c r="C88" s="9" t="s">
        <v>3</v>
      </c>
      <c r="D88" s="10">
        <v>1725</v>
      </c>
      <c r="E88" s="10">
        <v>1795</v>
      </c>
      <c r="F88" s="10">
        <v>1795</v>
      </c>
      <c r="G88" s="10">
        <v>1795</v>
      </c>
      <c r="H88" s="10">
        <v>1795</v>
      </c>
      <c r="I88" s="10">
        <v>1795</v>
      </c>
      <c r="J88" s="36"/>
      <c r="L88" s="23"/>
    </row>
    <row r="89" spans="2:12" ht="31.5" x14ac:dyDescent="0.25">
      <c r="B89" s="46" t="s">
        <v>56</v>
      </c>
      <c r="C89" s="47" t="s">
        <v>57</v>
      </c>
      <c r="D89" s="48">
        <v>0</v>
      </c>
      <c r="E89" s="48">
        <v>3470</v>
      </c>
      <c r="F89" s="48">
        <v>3470</v>
      </c>
      <c r="G89" s="48">
        <v>3470</v>
      </c>
      <c r="H89" s="48">
        <v>3470</v>
      </c>
      <c r="I89" s="48">
        <v>3470</v>
      </c>
      <c r="J89" s="36"/>
      <c r="L89" s="23"/>
    </row>
    <row r="90" spans="2:12" ht="15.75" x14ac:dyDescent="0.25">
      <c r="B90" s="15"/>
      <c r="C90" s="9" t="s">
        <v>2</v>
      </c>
      <c r="D90" s="10"/>
      <c r="E90" s="10"/>
      <c r="F90" s="10"/>
      <c r="G90" s="10"/>
      <c r="H90" s="10"/>
      <c r="I90" s="10"/>
      <c r="J90" s="36"/>
      <c r="L90" s="23"/>
    </row>
    <row r="91" spans="2:12" ht="15.75" x14ac:dyDescent="0.25">
      <c r="B91" s="15"/>
      <c r="C91" s="9" t="s">
        <v>3</v>
      </c>
      <c r="D91" s="10">
        <v>0</v>
      </c>
      <c r="E91" s="10">
        <v>3470</v>
      </c>
      <c r="F91" s="10">
        <v>3470</v>
      </c>
      <c r="G91" s="10">
        <v>3470</v>
      </c>
      <c r="H91" s="10">
        <v>3470</v>
      </c>
      <c r="I91" s="10">
        <v>3470</v>
      </c>
      <c r="J91" s="36"/>
      <c r="L91" s="23"/>
    </row>
    <row r="92" spans="2:12" ht="15.75" x14ac:dyDescent="0.25">
      <c r="B92" s="39"/>
      <c r="C92" s="104"/>
      <c r="D92" s="40"/>
      <c r="E92" s="40"/>
      <c r="F92" s="40"/>
      <c r="G92" s="10"/>
      <c r="H92" s="10"/>
      <c r="I92" s="10"/>
      <c r="J92" s="36" t="s">
        <v>46</v>
      </c>
      <c r="L92" s="23"/>
    </row>
    <row r="93" spans="2:12" ht="18.600000000000001" customHeight="1" x14ac:dyDescent="0.25">
      <c r="B93" s="78"/>
      <c r="C93" s="32"/>
      <c r="D93" s="77"/>
      <c r="E93" s="77"/>
      <c r="F93" s="77"/>
      <c r="G93" s="76"/>
      <c r="H93" s="76"/>
      <c r="I93" s="76"/>
      <c r="J93" s="36"/>
      <c r="L93" s="23"/>
    </row>
    <row r="94" spans="2:12" ht="19.149999999999999" customHeight="1" x14ac:dyDescent="0.25">
      <c r="B94" s="31"/>
      <c r="C94" s="35"/>
      <c r="D94" s="36"/>
      <c r="E94" s="36"/>
      <c r="F94" s="37"/>
      <c r="G94" s="36"/>
      <c r="H94" s="36"/>
      <c r="I94" s="107" t="s">
        <v>20</v>
      </c>
      <c r="J94" s="34"/>
      <c r="L94" s="23"/>
    </row>
    <row r="97" spans="3:9" x14ac:dyDescent="0.25">
      <c r="C97" s="94"/>
      <c r="D97" s="95"/>
      <c r="E97" s="95"/>
      <c r="F97" s="95"/>
      <c r="G97" s="95"/>
      <c r="H97" s="95"/>
      <c r="I97" s="95"/>
    </row>
    <row r="98" spans="3:9" x14ac:dyDescent="0.25">
      <c r="C98" s="93"/>
      <c r="D98" s="91"/>
      <c r="E98" s="91"/>
      <c r="F98" s="91"/>
      <c r="G98" s="91"/>
      <c r="H98" s="91"/>
      <c r="I98" s="91"/>
    </row>
    <row r="99" spans="3:9" x14ac:dyDescent="0.25">
      <c r="C99" s="93"/>
      <c r="D99" s="91"/>
      <c r="E99" s="91"/>
      <c r="F99" s="91"/>
      <c r="G99" s="91"/>
      <c r="H99" s="91"/>
      <c r="I99" s="91"/>
    </row>
    <row r="100" spans="3:9" x14ac:dyDescent="0.25">
      <c r="C100" s="96"/>
      <c r="D100" s="97"/>
      <c r="E100" s="97"/>
      <c r="F100" s="97"/>
      <c r="G100" s="97"/>
      <c r="H100" s="97"/>
      <c r="I100" s="97"/>
    </row>
    <row r="101" spans="3:9" x14ac:dyDescent="0.25">
      <c r="C101" s="94"/>
      <c r="D101" s="95"/>
      <c r="E101" s="95"/>
      <c r="F101" s="95"/>
      <c r="G101" s="95"/>
      <c r="H101" s="95"/>
      <c r="I101" s="95"/>
    </row>
    <row r="102" spans="3:9" x14ac:dyDescent="0.25">
      <c r="C102" s="101"/>
      <c r="D102" s="102"/>
      <c r="E102" s="102"/>
      <c r="F102" s="102"/>
      <c r="G102" s="102"/>
      <c r="H102" s="102"/>
      <c r="I102" s="102"/>
    </row>
    <row r="103" spans="3:9" x14ac:dyDescent="0.25">
      <c r="C103" s="92"/>
      <c r="D103" s="79"/>
      <c r="E103" s="79"/>
      <c r="F103" s="79"/>
      <c r="G103" s="79"/>
      <c r="H103" s="79"/>
      <c r="I103" s="79"/>
    </row>
    <row r="104" spans="3:9" x14ac:dyDescent="0.25">
      <c r="E104" s="79"/>
    </row>
    <row r="105" spans="3:9" x14ac:dyDescent="0.25">
      <c r="C105" s="98"/>
      <c r="E105" s="87"/>
      <c r="H105" s="99"/>
      <c r="I105" s="100"/>
    </row>
    <row r="106" spans="3:9" x14ac:dyDescent="0.25">
      <c r="E106" s="79"/>
    </row>
    <row r="107" spans="3:9" x14ac:dyDescent="0.25">
      <c r="E107" s="87"/>
    </row>
    <row r="108" spans="3:9" x14ac:dyDescent="0.25">
      <c r="E108" s="79"/>
    </row>
    <row r="109" spans="3:9" x14ac:dyDescent="0.25">
      <c r="E109" s="79"/>
    </row>
  </sheetData>
  <mergeCells count="20">
    <mergeCell ref="F1:I1"/>
    <mergeCell ref="F2:I2"/>
    <mergeCell ref="F3:I3"/>
    <mergeCell ref="F4:I4"/>
    <mergeCell ref="K57:L57"/>
    <mergeCell ref="K56:L56"/>
    <mergeCell ref="K12:L13"/>
    <mergeCell ref="K14:L14"/>
    <mergeCell ref="B11:I11"/>
    <mergeCell ref="F6:I6"/>
    <mergeCell ref="F8:I8"/>
    <mergeCell ref="F9:I9"/>
    <mergeCell ref="E7:I7"/>
    <mergeCell ref="K17:L17"/>
    <mergeCell ref="K21:L24"/>
    <mergeCell ref="K77:L77"/>
    <mergeCell ref="K51:K52"/>
    <mergeCell ref="K33:K35"/>
    <mergeCell ref="K19:L19"/>
    <mergeCell ref="K11:L11"/>
  </mergeCells>
  <pageMargins left="1.1023622047244095" right="0.39370078740157483" top="1.1811023622047245" bottom="0" header="0" footer="0"/>
  <pageSetup paperSize="9" scale="92" orientation="landscape" r:id="rId1"/>
  <rowBreaks count="2" manualBreakCount="2">
    <brk id="36" min="1" max="9" man="1"/>
    <brk id="69" min="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2023-2028</vt:lpstr>
      <vt:lpstr>'2023-2028'!Область_печати</vt:lpstr>
    </vt:vector>
  </TitlesOfParts>
  <Company>GorFU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Lezina</dc:creator>
  <cp:lastModifiedBy>Наталья В. Бочарова</cp:lastModifiedBy>
  <cp:lastPrinted>2022-01-18T08:13:22Z</cp:lastPrinted>
  <dcterms:created xsi:type="dcterms:W3CDTF">2015-05-13T06:50:54Z</dcterms:created>
  <dcterms:modified xsi:type="dcterms:W3CDTF">2024-02-05T07:47:10Z</dcterms:modified>
</cp:coreProperties>
</file>